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isol\Documentum\Checkout\"/>
    </mc:Choice>
  </mc:AlternateContent>
  <bookViews>
    <workbookView xWindow="0" yWindow="0" windowWidth="20486" windowHeight="7789" tabRatio="758" activeTab="1"/>
  </bookViews>
  <sheets>
    <sheet name="שער" sheetId="7" r:id="rId1"/>
    <sheet name="5.1.1" sheetId="1" r:id="rId2"/>
    <sheet name="5.1.2" sheetId="16" r:id="rId3"/>
    <sheet name="5.1.3" sheetId="18" r:id="rId4"/>
    <sheet name="5.1.4" sheetId="20" r:id="rId5"/>
    <sheet name="5.1.5" sheetId="15" r:id="rId6"/>
  </sheets>
  <definedNames>
    <definedName name="_Toc194307759" localSheetId="1">'5.1.1'!#REF!</definedName>
    <definedName name="_Toc194308216" localSheetId="1">'5.1.1'!#REF!</definedName>
    <definedName name="שער_הדולר">שער!#REF!</definedName>
  </definedNames>
  <calcPr calcId="152511"/>
</workbook>
</file>

<file path=xl/calcChain.xml><?xml version="1.0" encoding="utf-8"?>
<calcChain xmlns="http://schemas.openxmlformats.org/spreadsheetml/2006/main">
  <c r="A7" i="15" l="1"/>
  <c r="A6" i="15"/>
  <c r="A5" i="15"/>
  <c r="A4" i="15"/>
  <c r="D5" i="1"/>
  <c r="D6" i="1"/>
  <c r="D7" i="1"/>
  <c r="D4" i="1"/>
  <c r="F7" i="18" l="1"/>
  <c r="F7" i="16"/>
  <c r="F5" i="18" l="1"/>
  <c r="F6" i="18"/>
  <c r="F4" i="18"/>
  <c r="F5" i="16"/>
  <c r="F6" i="16"/>
  <c r="F8" i="16"/>
  <c r="F4" i="16"/>
  <c r="F9" i="16" l="1"/>
  <c r="C5" i="15" s="1"/>
  <c r="F8" i="18"/>
  <c r="C6" i="15" s="1"/>
  <c r="D8" i="1"/>
  <c r="C4" i="15" s="1"/>
  <c r="E4" i="20"/>
  <c r="E5" i="20" s="1"/>
  <c r="C7" i="15" s="1"/>
  <c r="C8" i="15" l="1"/>
  <c r="B8" i="7"/>
  <c r="B7" i="7"/>
  <c r="B6" i="7"/>
  <c r="B5" i="7"/>
  <c r="B4" i="7"/>
</calcChain>
</file>

<file path=xl/sharedStrings.xml><?xml version="1.0" encoding="utf-8"?>
<sst xmlns="http://schemas.openxmlformats.org/spreadsheetml/2006/main" count="80" uniqueCount="63">
  <si>
    <t>כמות</t>
  </si>
  <si>
    <t>הקלק על שם הטבלה בכדי לפתוח את הגליון המתאים</t>
  </si>
  <si>
    <t>הנחיות למילוי טבלאות העלות</t>
  </si>
  <si>
    <t>חזור לעמוד השער</t>
  </si>
  <si>
    <t>טבלאות עלות (פרק 5)</t>
  </si>
  <si>
    <t>יש להשלים את נתוני ההצעה בתאים הלבנים.</t>
  </si>
  <si>
    <t>הרכיב</t>
  </si>
  <si>
    <t>נגזר מסעיף</t>
  </si>
  <si>
    <t>1. יש להשלים בכל אחת מהטבלאות רק את העמודות שצבען לבן</t>
  </si>
  <si>
    <t>סה"כ עלות כוללת לצורך השוואת ההצעות</t>
  </si>
  <si>
    <t>משרד המשפטים - רישוי SSL-VPN</t>
  </si>
  <si>
    <t>תיאור</t>
  </si>
  <si>
    <t>SVC-WAR-PSA3000</t>
  </si>
  <si>
    <t>SVC-PS-GLD-250U</t>
  </si>
  <si>
    <t>SVC-LICENSE-MBR</t>
  </si>
  <si>
    <t>SVC-LICENSE-SVR</t>
  </si>
  <si>
    <t>מזהה רכיב בקטלוג חברת Pulse Secure</t>
  </si>
  <si>
    <r>
      <t xml:space="preserve">סה"כ עלות
</t>
    </r>
    <r>
      <rPr>
        <sz val="9"/>
        <rFont val="Arial"/>
        <family val="2"/>
        <scheme val="minor"/>
      </rPr>
      <t>(דולר ארה"ב לפני מע"מ)</t>
    </r>
  </si>
  <si>
    <r>
      <t xml:space="preserve">מחיר קטלוגי
</t>
    </r>
    <r>
      <rPr>
        <sz val="9"/>
        <rFont val="Arial"/>
        <family val="2"/>
        <scheme val="minor"/>
      </rPr>
      <t>(דולר ארה"ב לפני מע"מ)</t>
    </r>
  </si>
  <si>
    <t>PSA3000</t>
  </si>
  <si>
    <t>CONSEC-ADD-250U</t>
  </si>
  <si>
    <t>MAG4610-LICENSE-MBR</t>
  </si>
  <si>
    <t>ACCESS-LICENSE-SVR</t>
  </si>
  <si>
    <t>5.1.1</t>
  </si>
  <si>
    <t>5.1.2</t>
  </si>
  <si>
    <t>5.1.3</t>
  </si>
  <si>
    <t>5.1.5 עלות כוללת לצורך השוואת ההצעות</t>
  </si>
  <si>
    <t>איש המקצוע</t>
  </si>
  <si>
    <t>מומחה מקצועי</t>
  </si>
  <si>
    <t>5.1.4</t>
  </si>
  <si>
    <t>5.1.1 שירות תחזוקה לרישיונות ומכונות SSL-VPN קיימים</t>
  </si>
  <si>
    <t>5.1.4 שירותי מומחה ותמיכה מקצועית</t>
  </si>
  <si>
    <t>5.1.2 רישיונות SSL-VPN חדשים, רישוי שימוש Meeting ורישוי שרת להקצאת רישיונות</t>
  </si>
  <si>
    <t>1 שנת תמיכה ברמת שירות הנדרשת במפרט לרישוי צף SSL-VPN</t>
  </si>
  <si>
    <t>סה"כ עלות רישיונות SSL-VPN חדשים, רישוי שימוש Meeting ורישוי שרת להקצאת רישיונות</t>
  </si>
  <si>
    <t>סה"כ עלות תחזוקת רישיונות SSL-VPN חדשים, רישוי שימוש Meeting ושרת להקצאת רישיונות</t>
  </si>
  <si>
    <t xml:space="preserve">סה"כ שירותי מומחה ותמיכה מקצועית </t>
  </si>
  <si>
    <t>1 שנת שירות תחזוקה 125 רישיונות במכונה MAG4610 S/N: 0274072013000016 ברמת שירות הנדרשת במפרט 
[אתר ראשי Active]</t>
  </si>
  <si>
    <t>1 שנת שירות תחזוקה 125 רישיונות במכונה MAG4610 S/N: 0274122014000002 ברמת שירות הנדרשת במפרט 
[אתר ראשי Active]</t>
  </si>
  <si>
    <t>2. כל המחירים יוצגו בדולר ארה"ב ולפני מע"מ</t>
  </si>
  <si>
    <t>3. ישנן טבלאות עם ערכים מחושבים בלבד ואין מקום להשלים בהן נתונים</t>
  </si>
  <si>
    <t xml:space="preserve">4. יש לשים לב להוראות המנוסחות בראש כל טבלה </t>
  </si>
  <si>
    <t>5. הסבר מפורט למשמעות כל טבלה ועמודה מצוי בפרק 5 של המפרט</t>
  </si>
  <si>
    <t>6. לאחר השלמת כל הטבלאות יש להדפיס את כולן, לחתום עליהן ולצרפן לפרק 5 של המענה</t>
  </si>
  <si>
    <r>
      <t xml:space="preserve">מחיר לשעת עבודה
</t>
    </r>
    <r>
      <rPr>
        <sz val="9"/>
        <rFont val="Arial"/>
        <family val="2"/>
        <scheme val="minor"/>
      </rPr>
      <t>(דולר ארה"ב לפני מע"מ)</t>
    </r>
  </si>
  <si>
    <r>
      <t xml:space="preserve">סה"כ עלות
</t>
    </r>
    <r>
      <rPr>
        <sz val="9"/>
        <rFont val="Arial"/>
        <family val="2"/>
        <scheme val="minor"/>
      </rPr>
      <t>(דולר ארה"ב לפני מע"מ</t>
    </r>
    <r>
      <rPr>
        <b/>
        <sz val="9"/>
        <rFont val="Arial"/>
        <family val="2"/>
        <scheme val="minor"/>
      </rPr>
      <t>)</t>
    </r>
  </si>
  <si>
    <t>ACCESSX600-MTG-50U</t>
  </si>
  <si>
    <r>
      <t xml:space="preserve">מחיר
</t>
    </r>
    <r>
      <rPr>
        <sz val="9"/>
        <rFont val="Arial"/>
        <family val="2"/>
        <scheme val="minor"/>
      </rPr>
      <t>(דולר ארה"ב לפני מע"מ)</t>
    </r>
  </si>
  <si>
    <t>250 רישיונות צפים לשרת הרישוי (כולל 12 חודשי תחזוקה)</t>
  </si>
  <si>
    <t>מכונה ייעודית לשרת רישוי (כולל 12 חודשי תחזוקה)</t>
  </si>
  <si>
    <t>רישוי להרשאת מכונות MAG4610 קיימות להשתתף במודל שרת רישוי (כולל 12 חודשי תחזוקה)</t>
  </si>
  <si>
    <t>רישוי לשרת הקצאת רישיונות עבור ה- PSA3000 (כולל 12 חודשי תחזוקה)</t>
  </si>
  <si>
    <t>רישוי שימוש Meeting לתקופה של 12 חודשים קלנדארים ל-50 משתמשים (יחידת Bulk)</t>
  </si>
  <si>
    <t>1 שנת שירות תחזוקה לשרת רישוי ברמת שירות הנדרשת במפרט</t>
  </si>
  <si>
    <t>1 שנת שירות תחזוקת רישוי להרשאת גישה למכונת MAG4610 קיימת ברמת שירות הנדרשת במפרט</t>
  </si>
  <si>
    <r>
      <t xml:space="preserve">מכסה שנתית
</t>
    </r>
    <r>
      <rPr>
        <sz val="9"/>
        <rFont val="Arial"/>
        <family val="2"/>
        <scheme val="minor"/>
      </rPr>
      <t>(שעות)</t>
    </r>
  </si>
  <si>
    <r>
      <t xml:space="preserve">כמות
</t>
    </r>
    <r>
      <rPr>
        <sz val="9"/>
        <rFont val="Arial"/>
        <family val="2"/>
        <scheme val="minor"/>
      </rPr>
      <t>(שנים)</t>
    </r>
  </si>
  <si>
    <t>1 שנת שירות תחזוקה 250 רישיונות במכונה MAG4610 S/N: 0274122014000008 ברמת שירות הנדרשת במפרט 
[אתר התאוששות מאסון Passive (DR)]</t>
  </si>
  <si>
    <r>
      <t xml:space="preserve">הנחה
</t>
    </r>
    <r>
      <rPr>
        <sz val="9"/>
        <rFont val="Arial"/>
        <family val="2"/>
        <scheme val="minor"/>
      </rPr>
      <t>(%)</t>
    </r>
  </si>
  <si>
    <r>
      <t xml:space="preserve">כמות
</t>
    </r>
    <r>
      <rPr>
        <sz val="9"/>
        <rFont val="Arial"/>
        <family val="2"/>
        <scheme val="minor"/>
      </rPr>
      <t>(יחידה)</t>
    </r>
  </si>
  <si>
    <t>סה"כ עלות שירות תחזוקה לרישיונות ומכונות SSL-VPN קיימים</t>
  </si>
  <si>
    <t>5.1.3 תחזוקת רישיונות SSL-VPN חדשים, רישוי שימוש Meeting ושרת להקצאת רישיונות</t>
  </si>
  <si>
    <t>תמחור העלות החודשית הנדרשת לשמירת רצף השירותים לכל המכונות הקיימות במשרד כולל הרישוי המותקן בהן ככל שתידרש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</si>
</sst>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&quot;₪&quot;\ #,##0"/>
    <numFmt numFmtId="165" formatCode="[$$-409]#,##0.00"/>
    <numFmt numFmtId="166" formatCode="[$$-409]#,##0"/>
  </numFmts>
  <fonts count="23" x14ac:knownFonts="1">
    <font>
      <sz val="10"/>
      <name val="Arial"/>
      <charset val="177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b/>
      <sz val="9"/>
      <color indexed="10"/>
      <name val="Arial"/>
      <family val="2"/>
    </font>
    <font>
      <sz val="10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9"/>
      <color indexed="10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</font>
    <font>
      <sz val="9"/>
      <name val="Arial"/>
      <family val="2"/>
      <scheme val="minor"/>
    </font>
    <font>
      <b/>
      <sz val="9"/>
      <name val="Arial"/>
      <family val="2"/>
      <scheme val="minor"/>
    </font>
    <font>
      <b/>
      <sz val="16"/>
      <name val="Arial"/>
      <family val="2"/>
    </font>
    <font>
      <sz val="8"/>
      <name val="Arial"/>
      <family val="2"/>
      <scheme val="minor"/>
    </font>
    <font>
      <b/>
      <sz val="10"/>
      <name val="Arial"/>
      <family val="2"/>
      <scheme val="minor"/>
    </font>
    <font>
      <u/>
      <sz val="11"/>
      <color indexed="12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7" fillId="0" borderId="0" xfId="0" applyFont="1" applyProtection="1"/>
    <xf numFmtId="0" fontId="10" fillId="0" borderId="0" xfId="0" applyFont="1" applyProtection="1"/>
    <xf numFmtId="0" fontId="2" fillId="0" borderId="0" xfId="0" applyFont="1" applyProtection="1"/>
    <xf numFmtId="0" fontId="11" fillId="2" borderId="3" xfId="0" applyFont="1" applyFill="1" applyBorder="1" applyAlignment="1" applyProtection="1">
      <alignment horizontal="right" vertical="center" readingOrder="2"/>
    </xf>
    <xf numFmtId="0" fontId="11" fillId="2" borderId="5" xfId="0" applyFont="1" applyFill="1" applyBorder="1" applyAlignment="1" applyProtection="1">
      <alignment horizontal="right" vertical="center" readingOrder="2"/>
    </xf>
    <xf numFmtId="0" fontId="14" fillId="0" borderId="0" xfId="0" applyFont="1" applyProtection="1"/>
    <xf numFmtId="0" fontId="10" fillId="2" borderId="4" xfId="0" applyFont="1" applyFill="1" applyBorder="1" applyAlignment="1" applyProtection="1">
      <alignment horizontal="right" vertical="center" wrapText="1" readingOrder="2"/>
    </xf>
    <xf numFmtId="164" fontId="11" fillId="4" borderId="1" xfId="0" applyNumberFormat="1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0" fontId="16" fillId="6" borderId="1" xfId="0" applyFont="1" applyFill="1" applyBorder="1" applyAlignment="1">
      <alignment horizontal="right" vertical="center" wrapText="1" readingOrder="2"/>
    </xf>
    <xf numFmtId="0" fontId="19" fillId="6" borderId="1" xfId="0" applyFont="1" applyFill="1" applyBorder="1" applyAlignment="1">
      <alignment horizontal="justify" vertical="center" wrapText="1" readingOrder="1"/>
    </xf>
    <xf numFmtId="0" fontId="16" fillId="6" borderId="1" xfId="0" applyFont="1" applyFill="1" applyBorder="1" applyAlignment="1">
      <alignment horizontal="center" vertical="center" wrapText="1" readingOrder="2"/>
    </xf>
    <xf numFmtId="0" fontId="17" fillId="4" borderId="11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 applyProtection="1">
      <alignment horizontal="right" vertical="center" wrapText="1" readingOrder="2"/>
    </xf>
    <xf numFmtId="0" fontId="10" fillId="2" borderId="7" xfId="0" applyFont="1" applyFill="1" applyBorder="1" applyAlignment="1" applyProtection="1">
      <alignment horizontal="right" vertical="center" wrapText="1" readingOrder="2"/>
    </xf>
    <xf numFmtId="0" fontId="10" fillId="2" borderId="0" xfId="0" applyFont="1" applyFill="1" applyBorder="1" applyAlignment="1" applyProtection="1">
      <alignment horizontal="right" vertical="center" wrapText="1" readingOrder="2"/>
    </xf>
    <xf numFmtId="0" fontId="16" fillId="3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20" fillId="4" borderId="11" xfId="0" applyFont="1" applyFill="1" applyBorder="1" applyAlignment="1" applyProtection="1">
      <alignment horizontal="center" vertical="center" wrapText="1" readingOrder="2"/>
    </xf>
    <xf numFmtId="0" fontId="11" fillId="2" borderId="0" xfId="0" applyFont="1" applyFill="1" applyBorder="1" applyAlignment="1" applyProtection="1">
      <alignment horizontal="right" vertical="center" readingOrder="2"/>
    </xf>
    <xf numFmtId="166" fontId="16" fillId="6" borderId="1" xfId="0" applyNumberFormat="1" applyFont="1" applyFill="1" applyBorder="1" applyAlignment="1">
      <alignment horizontal="center" vertical="center" wrapText="1" readingOrder="2"/>
    </xf>
    <xf numFmtId="166" fontId="12" fillId="4" borderId="1" xfId="0" applyNumberFormat="1" applyFont="1" applyFill="1" applyBorder="1" applyAlignment="1">
      <alignment horizontal="center" vertical="center" wrapText="1" readingOrder="2"/>
    </xf>
    <xf numFmtId="164" fontId="12" fillId="4" borderId="1" xfId="0" applyNumberFormat="1" applyFont="1" applyFill="1" applyBorder="1" applyAlignment="1">
      <alignment horizontal="center" vertical="center" wrapText="1" readingOrder="1"/>
    </xf>
    <xf numFmtId="164" fontId="2" fillId="3" borderId="1" xfId="2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 readingOrder="2"/>
    </xf>
    <xf numFmtId="0" fontId="2" fillId="3" borderId="1" xfId="0" applyFont="1" applyFill="1" applyBorder="1" applyAlignment="1" applyProtection="1">
      <alignment horizontal="right" vertical="center" wrapText="1" readingOrder="2"/>
    </xf>
    <xf numFmtId="165" fontId="16" fillId="0" borderId="1" xfId="0" applyNumberFormat="1" applyFont="1" applyBorder="1" applyAlignment="1" applyProtection="1">
      <alignment horizontal="center" vertical="center" wrapText="1" readingOrder="2"/>
      <protection locked="0"/>
    </xf>
    <xf numFmtId="9" fontId="16" fillId="0" borderId="1" xfId="3" applyFont="1" applyBorder="1" applyAlignment="1" applyProtection="1">
      <alignment horizontal="center" vertical="center" wrapText="1" readingOrder="2"/>
      <protection locked="0"/>
    </xf>
    <xf numFmtId="164" fontId="10" fillId="7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readingOrder="2"/>
    </xf>
    <xf numFmtId="0" fontId="21" fillId="9" borderId="8" xfId="1" applyFont="1" applyFill="1" applyBorder="1" applyAlignment="1" applyProtection="1">
      <alignment horizontal="right" readingOrder="2"/>
    </xf>
    <xf numFmtId="0" fontId="3" fillId="9" borderId="14" xfId="0" applyFont="1" applyFill="1" applyBorder="1"/>
    <xf numFmtId="0" fontId="22" fillId="0" borderId="0" xfId="0" applyFont="1" applyProtection="1"/>
    <xf numFmtId="0" fontId="21" fillId="9" borderId="2" xfId="1" applyFont="1" applyFill="1" applyBorder="1" applyAlignment="1" applyProtection="1">
      <alignment horizontal="right" readingOrder="2"/>
    </xf>
    <xf numFmtId="0" fontId="3" fillId="9" borderId="7" xfId="0" applyFont="1" applyFill="1" applyBorder="1"/>
    <xf numFmtId="0" fontId="7" fillId="8" borderId="8" xfId="0" applyFont="1" applyFill="1" applyBorder="1" applyAlignment="1" applyProtection="1">
      <alignment horizontal="right" wrapText="1" readingOrder="2"/>
    </xf>
    <xf numFmtId="0" fontId="7" fillId="8" borderId="0" xfId="0" applyFont="1" applyFill="1" applyBorder="1" applyAlignment="1" applyProtection="1">
      <alignment horizontal="right" wrapText="1" readingOrder="2"/>
    </xf>
    <xf numFmtId="0" fontId="7" fillId="8" borderId="8" xfId="0" applyFont="1" applyFill="1" applyBorder="1" applyAlignment="1" applyProtection="1">
      <alignment horizontal="right" readingOrder="2"/>
    </xf>
    <xf numFmtId="0" fontId="7" fillId="8" borderId="0" xfId="0" applyFont="1" applyFill="1" applyBorder="1" applyAlignment="1" applyProtection="1">
      <alignment horizontal="right" readingOrder="2"/>
    </xf>
    <xf numFmtId="0" fontId="8" fillId="8" borderId="3" xfId="0" applyFont="1" applyFill="1" applyBorder="1" applyAlignment="1" applyProtection="1">
      <alignment horizontal="right"/>
    </xf>
    <xf numFmtId="0" fontId="8" fillId="8" borderId="5" xfId="0" applyFont="1" applyFill="1" applyBorder="1" applyAlignment="1" applyProtection="1">
      <alignment horizontal="right"/>
    </xf>
    <xf numFmtId="0" fontId="18" fillId="5" borderId="8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right" vertical="center"/>
    </xf>
    <xf numFmtId="0" fontId="6" fillId="9" borderId="6" xfId="0" applyFont="1" applyFill="1" applyBorder="1" applyAlignment="1" applyProtection="1">
      <alignment horizontal="right" vertical="center"/>
    </xf>
    <xf numFmtId="0" fontId="12" fillId="4" borderId="1" xfId="0" applyFont="1" applyFill="1" applyBorder="1" applyAlignment="1">
      <alignment horizontal="right" vertical="center" wrapText="1" readingOrder="2"/>
    </xf>
    <xf numFmtId="0" fontId="13" fillId="0" borderId="10" xfId="1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/>
    <xf numFmtId="0" fontId="10" fillId="0" borderId="6" xfId="0" applyFont="1" applyBorder="1" applyAlignment="1" applyProtection="1"/>
    <xf numFmtId="0" fontId="12" fillId="4" borderId="12" xfId="0" applyFont="1" applyFill="1" applyBorder="1" applyAlignment="1">
      <alignment horizontal="right" vertical="center" wrapText="1" readingOrder="2"/>
    </xf>
    <xf numFmtId="0" fontId="12" fillId="4" borderId="13" xfId="0" applyFont="1" applyFill="1" applyBorder="1" applyAlignment="1">
      <alignment horizontal="right" vertical="center" wrapText="1" readingOrder="2"/>
    </xf>
    <xf numFmtId="0" fontId="12" fillId="4" borderId="10" xfId="0" applyFont="1" applyFill="1" applyBorder="1" applyAlignment="1">
      <alignment horizontal="right" vertical="center" wrapText="1" readingOrder="2"/>
    </xf>
    <xf numFmtId="0" fontId="10" fillId="2" borderId="2" xfId="0" applyFont="1" applyFill="1" applyBorder="1" applyAlignment="1" applyProtection="1">
      <alignment horizontal="right" vertical="center" wrapText="1" readingOrder="2"/>
    </xf>
    <xf numFmtId="0" fontId="10" fillId="2" borderId="4" xfId="0" applyFont="1" applyFill="1" applyBorder="1" applyAlignment="1" applyProtection="1">
      <alignment horizontal="right" vertical="center" wrapText="1" readingOrder="2"/>
    </xf>
    <xf numFmtId="0" fontId="11" fillId="4" borderId="1" xfId="0" applyFont="1" applyFill="1" applyBorder="1" applyAlignment="1" applyProtection="1">
      <alignment horizontal="right" vertical="center" wrapText="1" readingOrder="2"/>
    </xf>
    <xf numFmtId="0" fontId="9" fillId="0" borderId="9" xfId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/>
  </cellXfs>
  <cellStyles count="4">
    <cellStyle name="Comma" xfId="2" builtinId="3"/>
    <cellStyle name="Normal" xfId="0" builtinId="0"/>
    <cellStyle name="Percent" xfId="3" builtinId="5"/>
    <cellStyle name="היפר-קישור" xfId="1" builtinId="8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F15"/>
  <sheetViews>
    <sheetView showGridLines="0" rightToLeft="1" zoomScale="115" zoomScaleNormal="115" workbookViewId="0">
      <pane xSplit="3" ySplit="15" topLeftCell="D16" activePane="bottomRight" state="frozen"/>
      <selection pane="topRight" activeCell="D1" sqref="D1"/>
      <selection pane="bottomLeft" activeCell="A18" sqref="A18"/>
      <selection pane="bottomRight" activeCell="B9" sqref="B9:C9"/>
    </sheetView>
  </sheetViews>
  <sheetFormatPr defaultColWidth="8.88671875" defaultRowHeight="12.55" x14ac:dyDescent="0.2"/>
  <cols>
    <col min="1" max="1" width="6.109375" style="1" customWidth="1"/>
    <col min="2" max="2" width="79" style="1" customWidth="1"/>
    <col min="3" max="16384" width="8.88671875" style="1"/>
  </cols>
  <sheetData>
    <row r="1" spans="1:6" ht="24.75" customHeight="1" x14ac:dyDescent="0.2">
      <c r="A1" s="5"/>
      <c r="B1" s="45" t="s">
        <v>10</v>
      </c>
      <c r="C1" s="46"/>
    </row>
    <row r="2" spans="1:6" ht="16" customHeight="1" x14ac:dyDescent="0.2">
      <c r="B2" s="47" t="s">
        <v>4</v>
      </c>
      <c r="C2" s="48"/>
    </row>
    <row r="3" spans="1:6" ht="14.25" customHeight="1" x14ac:dyDescent="0.2">
      <c r="B3" s="49" t="s">
        <v>1</v>
      </c>
      <c r="C3" s="50"/>
    </row>
    <row r="4" spans="1:6" s="36" customFormat="1" ht="16" customHeight="1" x14ac:dyDescent="0.25">
      <c r="A4" s="33"/>
      <c r="B4" s="34" t="str">
        <f>'5.1.1'!A1</f>
        <v>5.1.1 שירות תחזוקה לרישיונות ומכונות SSL-VPN קיימים</v>
      </c>
      <c r="C4" s="35"/>
    </row>
    <row r="5" spans="1:6" s="36" customFormat="1" ht="16" customHeight="1" x14ac:dyDescent="0.25">
      <c r="A5" s="33"/>
      <c r="B5" s="34" t="str">
        <f>'5.1.2'!A1</f>
        <v>5.1.2 רישיונות SSL-VPN חדשים, רישוי שימוש Meeting ורישוי שרת להקצאת רישיונות</v>
      </c>
      <c r="C5" s="35"/>
    </row>
    <row r="6" spans="1:6" s="36" customFormat="1" ht="16" customHeight="1" x14ac:dyDescent="0.25">
      <c r="A6" s="33"/>
      <c r="B6" s="34" t="str">
        <f>'5.1.3'!A1</f>
        <v>5.1.3 תחזוקת רישיונות SSL-VPN חדשים, רישוי שימוש Meeting ושרת להקצאת רישיונות</v>
      </c>
      <c r="C6" s="35"/>
    </row>
    <row r="7" spans="1:6" s="36" customFormat="1" ht="16" customHeight="1" x14ac:dyDescent="0.25">
      <c r="A7" s="33"/>
      <c r="B7" s="34" t="str">
        <f>'5.1.4'!A1</f>
        <v>5.1.4 שירותי מומחה ותמיכה מקצועית</v>
      </c>
      <c r="C7" s="35"/>
    </row>
    <row r="8" spans="1:6" s="36" customFormat="1" ht="16" customHeight="1" x14ac:dyDescent="0.25">
      <c r="A8" s="33"/>
      <c r="B8" s="37" t="str">
        <f>'5.1.5'!A1</f>
        <v>5.1.5 עלות כוללת לצורך השוואת ההצעות</v>
      </c>
      <c r="C8" s="38"/>
    </row>
    <row r="9" spans="1:6" ht="20.2" customHeight="1" x14ac:dyDescent="0.25">
      <c r="B9" s="43" t="s">
        <v>2</v>
      </c>
      <c r="C9" s="44"/>
      <c r="D9" s="2"/>
      <c r="E9" s="2"/>
      <c r="F9" s="2"/>
    </row>
    <row r="10" spans="1:6" s="3" customFormat="1" ht="13.5" customHeight="1" x14ac:dyDescent="0.2">
      <c r="B10" s="41" t="s">
        <v>8</v>
      </c>
      <c r="C10" s="42"/>
    </row>
    <row r="11" spans="1:6" s="3" customFormat="1" ht="13.5" customHeight="1" x14ac:dyDescent="0.2">
      <c r="B11" s="41" t="s">
        <v>39</v>
      </c>
      <c r="C11" s="42"/>
    </row>
    <row r="12" spans="1:6" s="3" customFormat="1" ht="13.5" customHeight="1" x14ac:dyDescent="0.2">
      <c r="B12" s="41" t="s">
        <v>40</v>
      </c>
      <c r="C12" s="42"/>
    </row>
    <row r="13" spans="1:6" s="3" customFormat="1" ht="13.5" customHeight="1" x14ac:dyDescent="0.2">
      <c r="B13" s="39" t="s">
        <v>41</v>
      </c>
      <c r="C13" s="40"/>
    </row>
    <row r="14" spans="1:6" s="3" customFormat="1" ht="13.5" customHeight="1" x14ac:dyDescent="0.2">
      <c r="B14" s="39" t="s">
        <v>42</v>
      </c>
      <c r="C14" s="40"/>
    </row>
    <row r="15" spans="1:6" s="3" customFormat="1" ht="13.5" customHeight="1" x14ac:dyDescent="0.2">
      <c r="B15" s="41" t="s">
        <v>43</v>
      </c>
      <c r="C15" s="42"/>
    </row>
  </sheetData>
  <sheetProtection sheet="1" objects="1" scenarios="1"/>
  <mergeCells count="10">
    <mergeCell ref="B1:C1"/>
    <mergeCell ref="B2:C2"/>
    <mergeCell ref="B3:C3"/>
    <mergeCell ref="B12:C12"/>
    <mergeCell ref="B13:C13"/>
    <mergeCell ref="B14:C14"/>
    <mergeCell ref="B15:C15"/>
    <mergeCell ref="B9:C9"/>
    <mergeCell ref="B10:C10"/>
    <mergeCell ref="B11:C11"/>
  </mergeCells>
  <phoneticPr fontId="1" type="noConversion"/>
  <hyperlinks>
    <hyperlink ref="B4" location="'5.1.1'!A1" display="'5.1.1'!A1"/>
    <hyperlink ref="B5" location="'5.1.2'!A1" display="'5.1.2'!A1"/>
    <hyperlink ref="B6" location="'5.1.3'!A1" display="'5.1.3'!A1"/>
    <hyperlink ref="B7" location="'5.1.4'!A1" display="'5.1.4'!A1"/>
    <hyperlink ref="B8" location="'5.1.5'!A1" display="'5.1.5'!A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D8"/>
  <sheetViews>
    <sheetView showGridLines="0" rightToLeft="1" tabSelected="1" zoomScaleNormal="100" workbookViewId="0">
      <pane xSplit="4" ySplit="8" topLeftCell="E9" activePane="bottomRight" state="frozen"/>
      <selection pane="topRight" activeCell="G1" sqref="G1"/>
      <selection pane="bottomLeft" activeCell="A8" sqref="A8"/>
      <selection pane="bottomRight" activeCell="E9" sqref="E9"/>
    </sheetView>
  </sheetViews>
  <sheetFormatPr defaultColWidth="9.109375" defaultRowHeight="12.55" x14ac:dyDescent="0.2"/>
  <cols>
    <col min="1" max="1" width="85.88671875" style="4" customWidth="1"/>
    <col min="2" max="2" width="18.44140625" style="4" customWidth="1"/>
    <col min="3" max="3" width="5.6640625" style="4" customWidth="1"/>
    <col min="4" max="4" width="19.33203125" style="4" customWidth="1"/>
    <col min="5" max="5" width="9.5546875" style="4" customWidth="1"/>
    <col min="6" max="16384" width="9.109375" style="4"/>
  </cols>
  <sheetData>
    <row r="1" spans="1:4" ht="21.6" customHeight="1" x14ac:dyDescent="0.2">
      <c r="A1" s="6" t="s">
        <v>30</v>
      </c>
      <c r="B1" s="7"/>
      <c r="C1" s="23"/>
      <c r="D1" s="52" t="s">
        <v>3</v>
      </c>
    </row>
    <row r="2" spans="1:4" ht="18.8" customHeight="1" x14ac:dyDescent="0.2">
      <c r="A2" s="16" t="s">
        <v>5</v>
      </c>
      <c r="B2" s="9"/>
      <c r="C2" s="9"/>
      <c r="D2" s="53"/>
    </row>
    <row r="3" spans="1:4" ht="32.25" customHeight="1" x14ac:dyDescent="0.2">
      <c r="A3" s="11" t="s">
        <v>11</v>
      </c>
      <c r="B3" s="11" t="s">
        <v>47</v>
      </c>
      <c r="C3" s="11" t="s">
        <v>0</v>
      </c>
      <c r="D3" s="11" t="s">
        <v>17</v>
      </c>
    </row>
    <row r="4" spans="1:4" ht="33.85" customHeight="1" x14ac:dyDescent="0.2">
      <c r="A4" s="12" t="s">
        <v>37</v>
      </c>
      <c r="B4" s="30"/>
      <c r="C4" s="14">
        <v>5</v>
      </c>
      <c r="D4" s="24">
        <f>B4*C4</f>
        <v>0</v>
      </c>
    </row>
    <row r="5" spans="1:4" ht="33.85" customHeight="1" x14ac:dyDescent="0.2">
      <c r="A5" s="12" t="s">
        <v>38</v>
      </c>
      <c r="B5" s="30"/>
      <c r="C5" s="14">
        <v>5</v>
      </c>
      <c r="D5" s="24">
        <f>B5*C5</f>
        <v>0</v>
      </c>
    </row>
    <row r="6" spans="1:4" ht="33.85" customHeight="1" x14ac:dyDescent="0.2">
      <c r="A6" s="12" t="s">
        <v>57</v>
      </c>
      <c r="B6" s="30"/>
      <c r="C6" s="14">
        <v>5</v>
      </c>
      <c r="D6" s="24">
        <f>B6*C6</f>
        <v>0</v>
      </c>
    </row>
    <row r="7" spans="1:4" ht="33.85" customHeight="1" x14ac:dyDescent="0.2">
      <c r="A7" s="12" t="s">
        <v>62</v>
      </c>
      <c r="B7" s="30"/>
      <c r="C7" s="14">
        <v>3</v>
      </c>
      <c r="D7" s="24">
        <f>B7*C7</f>
        <v>0</v>
      </c>
    </row>
    <row r="8" spans="1:4" ht="27.25" customHeight="1" x14ac:dyDescent="0.2">
      <c r="A8" s="51" t="s">
        <v>60</v>
      </c>
      <c r="B8" s="51"/>
      <c r="C8" s="51"/>
      <c r="D8" s="25">
        <f>SUM(D4:D7)</f>
        <v>0</v>
      </c>
    </row>
  </sheetData>
  <sheetProtection sheet="1" objects="1" scenarios="1"/>
  <mergeCells count="2">
    <mergeCell ref="A8:C8"/>
    <mergeCell ref="D1:D2"/>
  </mergeCells>
  <phoneticPr fontId="1" type="noConversion"/>
  <hyperlinks>
    <hyperlink ref="D1" location="שער!A1" display="חזור לעמוד השער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F9"/>
  <sheetViews>
    <sheetView showGridLines="0" rightToLeft="1" zoomScaleNormal="100" workbookViewId="0">
      <pane xSplit="6" ySplit="9" topLeftCell="H10" activePane="bottomRight" state="frozen"/>
      <selection pane="topRight" activeCell="G1" sqref="G1"/>
      <selection pane="bottomLeft" activeCell="A10" sqref="A10"/>
      <selection pane="bottomRight" activeCell="C4" sqref="C4"/>
    </sheetView>
  </sheetViews>
  <sheetFormatPr defaultColWidth="9.109375" defaultRowHeight="12.55" x14ac:dyDescent="0.2"/>
  <cols>
    <col min="1" max="1" width="66.6640625" style="4" customWidth="1"/>
    <col min="2" max="2" width="18.88671875" style="4" customWidth="1"/>
    <col min="3" max="3" width="19.6640625" style="4" customWidth="1"/>
    <col min="4" max="4" width="7.109375" style="4" customWidth="1"/>
    <col min="5" max="5" width="5.6640625" style="4" customWidth="1"/>
    <col min="6" max="6" width="20.6640625" style="4" customWidth="1"/>
    <col min="7" max="7" width="9.5546875" style="4" customWidth="1"/>
    <col min="8" max="16384" width="9.109375" style="4"/>
  </cols>
  <sheetData>
    <row r="1" spans="1:6" ht="21.6" customHeight="1" x14ac:dyDescent="0.2">
      <c r="A1" s="6" t="s">
        <v>32</v>
      </c>
      <c r="B1" s="7"/>
      <c r="C1" s="7"/>
      <c r="D1" s="7"/>
      <c r="E1" s="23"/>
      <c r="F1" s="52" t="s">
        <v>3</v>
      </c>
    </row>
    <row r="2" spans="1:6" ht="23.5" customHeight="1" x14ac:dyDescent="0.2">
      <c r="A2" s="16" t="s">
        <v>5</v>
      </c>
      <c r="B2" s="9"/>
      <c r="C2" s="9"/>
      <c r="D2" s="9"/>
      <c r="E2" s="9"/>
      <c r="F2" s="53"/>
    </row>
    <row r="3" spans="1:6" ht="32.25" customHeight="1" x14ac:dyDescent="0.2">
      <c r="A3" s="11" t="s">
        <v>11</v>
      </c>
      <c r="B3" s="11" t="s">
        <v>16</v>
      </c>
      <c r="C3" s="11" t="s">
        <v>18</v>
      </c>
      <c r="D3" s="11" t="s">
        <v>58</v>
      </c>
      <c r="E3" s="15" t="s">
        <v>59</v>
      </c>
      <c r="F3" s="11" t="s">
        <v>17</v>
      </c>
    </row>
    <row r="4" spans="1:6" ht="27.7" customHeight="1" x14ac:dyDescent="0.2">
      <c r="A4" s="12" t="s">
        <v>49</v>
      </c>
      <c r="B4" s="13" t="s">
        <v>19</v>
      </c>
      <c r="C4" s="30"/>
      <c r="D4" s="31"/>
      <c r="E4" s="14">
        <v>1</v>
      </c>
      <c r="F4" s="24">
        <f>C4*(1-D4)*E4</f>
        <v>0</v>
      </c>
    </row>
    <row r="5" spans="1:6" ht="27.7" customHeight="1" x14ac:dyDescent="0.2">
      <c r="A5" s="12" t="s">
        <v>48</v>
      </c>
      <c r="B5" s="13" t="s">
        <v>20</v>
      </c>
      <c r="C5" s="30"/>
      <c r="D5" s="31"/>
      <c r="E5" s="14">
        <v>1</v>
      </c>
      <c r="F5" s="24">
        <f t="shared" ref="F5:F8" si="0">C5*(1-D5)*E5</f>
        <v>0</v>
      </c>
    </row>
    <row r="6" spans="1:6" ht="27.7" customHeight="1" x14ac:dyDescent="0.2">
      <c r="A6" s="12" t="s">
        <v>50</v>
      </c>
      <c r="B6" s="13" t="s">
        <v>21</v>
      </c>
      <c r="C6" s="30"/>
      <c r="D6" s="31"/>
      <c r="E6" s="14">
        <v>3</v>
      </c>
      <c r="F6" s="24">
        <f t="shared" si="0"/>
        <v>0</v>
      </c>
    </row>
    <row r="7" spans="1:6" ht="27.7" customHeight="1" x14ac:dyDescent="0.2">
      <c r="A7" s="12" t="s">
        <v>51</v>
      </c>
      <c r="B7" s="13" t="s">
        <v>22</v>
      </c>
      <c r="C7" s="30"/>
      <c r="D7" s="31"/>
      <c r="E7" s="14">
        <v>1</v>
      </c>
      <c r="F7" s="24">
        <f t="shared" ref="F7" si="1">C7*(1-D7)*E7</f>
        <v>0</v>
      </c>
    </row>
    <row r="8" spans="1:6" ht="27.7" customHeight="1" x14ac:dyDescent="0.2">
      <c r="A8" s="12" t="s">
        <v>52</v>
      </c>
      <c r="B8" s="13" t="s">
        <v>46</v>
      </c>
      <c r="C8" s="30"/>
      <c r="D8" s="31"/>
      <c r="E8" s="14">
        <v>5</v>
      </c>
      <c r="F8" s="24">
        <f t="shared" si="0"/>
        <v>0</v>
      </c>
    </row>
    <row r="9" spans="1:6" ht="27.25" customHeight="1" x14ac:dyDescent="0.2">
      <c r="A9" s="51" t="s">
        <v>34</v>
      </c>
      <c r="B9" s="51"/>
      <c r="C9" s="51"/>
      <c r="D9" s="51"/>
      <c r="E9" s="51"/>
      <c r="F9" s="25">
        <f>SUM(F4:F8)</f>
        <v>0</v>
      </c>
    </row>
  </sheetData>
  <sheetProtection sheet="1" objects="1" scenarios="1"/>
  <mergeCells count="2">
    <mergeCell ref="A9:E9"/>
    <mergeCell ref="F1:F2"/>
  </mergeCells>
  <hyperlinks>
    <hyperlink ref="F1" location="שער!A1" display="חזור לעמוד השער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F8"/>
  <sheetViews>
    <sheetView showGridLines="0" rightToLeft="1" zoomScaleNormal="100" workbookViewId="0">
      <pane xSplit="6" ySplit="8" topLeftCell="G9" activePane="bottomRight" state="frozen"/>
      <selection pane="topRight" activeCell="G1" sqref="G1"/>
      <selection pane="bottomLeft" activeCell="A10" sqref="A10"/>
      <selection pane="bottomRight" activeCell="C4" sqref="C4"/>
    </sheetView>
  </sheetViews>
  <sheetFormatPr defaultColWidth="9.109375" defaultRowHeight="12.55" x14ac:dyDescent="0.2"/>
  <cols>
    <col min="1" max="1" width="69.44140625" style="4" customWidth="1"/>
    <col min="2" max="2" width="18.88671875" style="4" customWidth="1"/>
    <col min="3" max="3" width="19.6640625" style="4" customWidth="1"/>
    <col min="4" max="4" width="7.109375" style="4" customWidth="1"/>
    <col min="5" max="5" width="6.5546875" style="4" customWidth="1"/>
    <col min="6" max="6" width="20.6640625" style="4" customWidth="1"/>
    <col min="7" max="7" width="10.109375" style="4" customWidth="1"/>
    <col min="8" max="16384" width="9.109375" style="4"/>
  </cols>
  <sheetData>
    <row r="1" spans="1:6" ht="21.6" customHeight="1" x14ac:dyDescent="0.2">
      <c r="A1" s="6" t="s">
        <v>61</v>
      </c>
      <c r="B1" s="7"/>
      <c r="C1" s="7"/>
      <c r="D1" s="23"/>
      <c r="E1" s="23"/>
      <c r="F1" s="52" t="s">
        <v>3</v>
      </c>
    </row>
    <row r="2" spans="1:6" ht="23.5" customHeight="1" x14ac:dyDescent="0.2">
      <c r="A2" s="16" t="s">
        <v>5</v>
      </c>
      <c r="B2" s="9"/>
      <c r="C2" s="9"/>
      <c r="D2" s="9"/>
      <c r="E2" s="9"/>
      <c r="F2" s="53"/>
    </row>
    <row r="3" spans="1:6" ht="32.25" customHeight="1" x14ac:dyDescent="0.2">
      <c r="A3" s="15" t="s">
        <v>11</v>
      </c>
      <c r="B3" s="15" t="s">
        <v>16</v>
      </c>
      <c r="C3" s="15" t="s">
        <v>18</v>
      </c>
      <c r="D3" s="15" t="s">
        <v>58</v>
      </c>
      <c r="E3" s="15" t="s">
        <v>0</v>
      </c>
      <c r="F3" s="15" t="s">
        <v>17</v>
      </c>
    </row>
    <row r="4" spans="1:6" ht="34.450000000000003" customHeight="1" x14ac:dyDescent="0.2">
      <c r="A4" s="12" t="s">
        <v>53</v>
      </c>
      <c r="B4" s="13" t="s">
        <v>12</v>
      </c>
      <c r="C4" s="30"/>
      <c r="D4" s="31"/>
      <c r="E4" s="14">
        <v>4</v>
      </c>
      <c r="F4" s="24">
        <f>C4*(1-D4)*E4</f>
        <v>0</v>
      </c>
    </row>
    <row r="5" spans="1:6" ht="34.450000000000003" customHeight="1" x14ac:dyDescent="0.2">
      <c r="A5" s="12" t="s">
        <v>33</v>
      </c>
      <c r="B5" s="13" t="s">
        <v>13</v>
      </c>
      <c r="C5" s="30"/>
      <c r="D5" s="31"/>
      <c r="E5" s="14">
        <v>4</v>
      </c>
      <c r="F5" s="24">
        <f t="shared" ref="F5:F6" si="0">C5*(1-D5)*E5</f>
        <v>0</v>
      </c>
    </row>
    <row r="6" spans="1:6" ht="34.450000000000003" customHeight="1" x14ac:dyDescent="0.2">
      <c r="A6" s="12" t="s">
        <v>54</v>
      </c>
      <c r="B6" s="13" t="s">
        <v>14</v>
      </c>
      <c r="C6" s="30"/>
      <c r="D6" s="31"/>
      <c r="E6" s="14">
        <v>4</v>
      </c>
      <c r="F6" s="24">
        <f t="shared" si="0"/>
        <v>0</v>
      </c>
    </row>
    <row r="7" spans="1:6" ht="34.450000000000003" customHeight="1" x14ac:dyDescent="0.2">
      <c r="A7" s="12" t="s">
        <v>54</v>
      </c>
      <c r="B7" s="13" t="s">
        <v>15</v>
      </c>
      <c r="C7" s="30"/>
      <c r="D7" s="31"/>
      <c r="E7" s="14">
        <v>4</v>
      </c>
      <c r="F7" s="24">
        <f t="shared" ref="F7" si="1">C7*(1-D7)*E7</f>
        <v>0</v>
      </c>
    </row>
    <row r="8" spans="1:6" ht="27.25" customHeight="1" x14ac:dyDescent="0.2">
      <c r="A8" s="51" t="s">
        <v>35</v>
      </c>
      <c r="B8" s="51"/>
      <c r="C8" s="51"/>
      <c r="D8" s="51"/>
      <c r="E8" s="51"/>
      <c r="F8" s="25">
        <f>SUM(F4:F7)</f>
        <v>0</v>
      </c>
    </row>
  </sheetData>
  <sheetProtection sheet="1" objects="1" scenarios="1"/>
  <mergeCells count="2">
    <mergeCell ref="A8:E8"/>
    <mergeCell ref="F1:F2"/>
  </mergeCells>
  <hyperlinks>
    <hyperlink ref="F1" location="שער!A1" display="חזור לעמוד השער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E5"/>
  <sheetViews>
    <sheetView showGridLines="0" rightToLeft="1" zoomScale="103" zoomScaleNormal="103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B4" sqref="B4"/>
    </sheetView>
  </sheetViews>
  <sheetFormatPr defaultColWidth="9.109375" defaultRowHeight="12.55" x14ac:dyDescent="0.2"/>
  <cols>
    <col min="1" max="1" width="27.88671875" style="4" customWidth="1"/>
    <col min="2" max="2" width="19.88671875" style="4" customWidth="1"/>
    <col min="3" max="3" width="12.5546875" style="4" customWidth="1"/>
    <col min="4" max="4" width="6.109375" style="4" customWidth="1"/>
    <col min="5" max="5" width="21.44140625" style="4" customWidth="1"/>
    <col min="6" max="16384" width="9.109375" style="4"/>
  </cols>
  <sheetData>
    <row r="1" spans="1:5" ht="21.6" customHeight="1" x14ac:dyDescent="0.2">
      <c r="A1" s="6" t="s">
        <v>31</v>
      </c>
      <c r="B1" s="7"/>
      <c r="C1" s="7"/>
      <c r="D1" s="7"/>
      <c r="E1" s="52" t="s">
        <v>3</v>
      </c>
    </row>
    <row r="2" spans="1:5" ht="23.5" customHeight="1" x14ac:dyDescent="0.2">
      <c r="A2" s="58" t="s">
        <v>5</v>
      </c>
      <c r="B2" s="59"/>
      <c r="C2" s="18"/>
      <c r="D2" s="18"/>
      <c r="E2" s="54"/>
    </row>
    <row r="3" spans="1:5" ht="22.55" x14ac:dyDescent="0.2">
      <c r="A3" s="11" t="s">
        <v>27</v>
      </c>
      <c r="B3" s="11" t="s">
        <v>44</v>
      </c>
      <c r="C3" s="11" t="s">
        <v>55</v>
      </c>
      <c r="D3" s="11" t="s">
        <v>56</v>
      </c>
      <c r="E3" s="11" t="s">
        <v>45</v>
      </c>
    </row>
    <row r="4" spans="1:5" ht="32.25" customHeight="1" x14ac:dyDescent="0.2">
      <c r="A4" s="19" t="s">
        <v>28</v>
      </c>
      <c r="B4" s="32"/>
      <c r="C4" s="20">
        <v>20</v>
      </c>
      <c r="D4" s="20">
        <v>5</v>
      </c>
      <c r="E4" s="21">
        <f>B4*C4*D4</f>
        <v>0</v>
      </c>
    </row>
    <row r="5" spans="1:5" ht="23.95" customHeight="1" x14ac:dyDescent="0.2">
      <c r="A5" s="55" t="s">
        <v>36</v>
      </c>
      <c r="B5" s="56"/>
      <c r="C5" s="56"/>
      <c r="D5" s="57"/>
      <c r="E5" s="26">
        <f>SUM(E4)</f>
        <v>0</v>
      </c>
    </row>
  </sheetData>
  <sheetProtection sheet="1" objects="1" scenarios="1"/>
  <mergeCells count="3">
    <mergeCell ref="E1:E2"/>
    <mergeCell ref="A5:D5"/>
    <mergeCell ref="A2:B2"/>
  </mergeCells>
  <hyperlinks>
    <hyperlink ref="E1" location="שער!A1" display="חזור לעמוד השער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8"/>
  <sheetViews>
    <sheetView showGridLines="0" rightToLeft="1" zoomScale="99" zoomScaleNormal="99" workbookViewId="0">
      <pane xSplit="3" ySplit="8" topLeftCell="D9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9.109375" defaultRowHeight="12.55" x14ac:dyDescent="0.2"/>
  <cols>
    <col min="1" max="1" width="75.33203125" style="4" customWidth="1"/>
    <col min="2" max="2" width="7.5546875" style="4" customWidth="1"/>
    <col min="3" max="3" width="20.6640625" style="4" customWidth="1"/>
    <col min="4" max="6" width="9.109375" style="4"/>
    <col min="7" max="7" width="9.5546875" style="4" customWidth="1"/>
    <col min="8" max="16384" width="9.109375" style="4"/>
  </cols>
  <sheetData>
    <row r="1" spans="1:11" ht="27.25" customHeight="1" x14ac:dyDescent="0.2">
      <c r="A1" s="6" t="s">
        <v>26</v>
      </c>
      <c r="B1" s="7"/>
      <c r="C1" s="61" t="s">
        <v>3</v>
      </c>
    </row>
    <row r="2" spans="1:11" ht="18.8" customHeight="1" x14ac:dyDescent="0.2">
      <c r="A2" s="9"/>
      <c r="B2" s="17"/>
      <c r="C2" s="62"/>
    </row>
    <row r="3" spans="1:11" ht="37.75" customHeight="1" x14ac:dyDescent="0.2">
      <c r="A3" s="22" t="s">
        <v>6</v>
      </c>
      <c r="B3" s="22" t="s">
        <v>7</v>
      </c>
      <c r="C3" s="11" t="s">
        <v>45</v>
      </c>
    </row>
    <row r="4" spans="1:11" s="8" customFormat="1" ht="30.7" customHeight="1" x14ac:dyDescent="0.25">
      <c r="A4" s="29" t="str">
        <f>'5.1.1'!A8:C8</f>
        <v>סה"כ עלות שירות תחזוקה לרישיונות ומכונות SSL-VPN קיימים</v>
      </c>
      <c r="B4" s="28" t="s">
        <v>23</v>
      </c>
      <c r="C4" s="27">
        <f>'5.1.1'!D8</f>
        <v>0</v>
      </c>
      <c r="G4" s="4"/>
      <c r="H4" s="4"/>
      <c r="I4" s="4"/>
      <c r="J4" s="4"/>
      <c r="K4" s="4"/>
    </row>
    <row r="5" spans="1:11" s="8" customFormat="1" ht="30.7" customHeight="1" x14ac:dyDescent="0.25">
      <c r="A5" s="29" t="str">
        <f>'5.1.2'!A9:E9</f>
        <v>סה"כ עלות רישיונות SSL-VPN חדשים, רישוי שימוש Meeting ורישוי שרת להקצאת רישיונות</v>
      </c>
      <c r="B5" s="28" t="s">
        <v>24</v>
      </c>
      <c r="C5" s="27">
        <f>'5.1.2'!F9</f>
        <v>0</v>
      </c>
      <c r="G5" s="4"/>
      <c r="H5" s="4"/>
      <c r="I5" s="4"/>
      <c r="J5" s="4"/>
      <c r="K5" s="4"/>
    </row>
    <row r="6" spans="1:11" s="8" customFormat="1" ht="30.7" customHeight="1" x14ac:dyDescent="0.25">
      <c r="A6" s="29" t="str">
        <f>'5.1.3'!A8:E8</f>
        <v>סה"כ עלות תחזוקת רישיונות SSL-VPN חדשים, רישוי שימוש Meeting ושרת להקצאת רישיונות</v>
      </c>
      <c r="B6" s="28" t="s">
        <v>25</v>
      </c>
      <c r="C6" s="27">
        <f>'5.1.3'!F8</f>
        <v>0</v>
      </c>
      <c r="G6" s="4"/>
      <c r="H6" s="4"/>
      <c r="I6" s="4"/>
      <c r="J6" s="4"/>
      <c r="K6" s="4"/>
    </row>
    <row r="7" spans="1:11" s="8" customFormat="1" ht="30.7" customHeight="1" x14ac:dyDescent="0.25">
      <c r="A7" s="29" t="str">
        <f>'5.1.4'!A5:D5</f>
        <v xml:space="preserve">סה"כ שירותי מומחה ותמיכה מקצועית </v>
      </c>
      <c r="B7" s="28" t="s">
        <v>29</v>
      </c>
      <c r="C7" s="27">
        <f>'5.1.4'!E5</f>
        <v>0</v>
      </c>
      <c r="G7" s="4"/>
      <c r="H7" s="4"/>
      <c r="I7" s="4"/>
      <c r="J7" s="4"/>
      <c r="K7" s="4"/>
    </row>
    <row r="8" spans="1:11" ht="33.049999999999997" customHeight="1" x14ac:dyDescent="0.2">
      <c r="A8" s="60" t="s">
        <v>9</v>
      </c>
      <c r="B8" s="60"/>
      <c r="C8" s="10">
        <f>SUM(C4:C7)</f>
        <v>0</v>
      </c>
    </row>
  </sheetData>
  <sheetProtection sheet="1" objects="1" scenarios="1"/>
  <mergeCells count="2">
    <mergeCell ref="A8:B8"/>
    <mergeCell ref="C1:C2"/>
  </mergeCells>
  <phoneticPr fontId="1" type="noConversion"/>
  <hyperlinks>
    <hyperlink ref="C1" location="שער!A1" display="חזור לעמוד השער"/>
  </hyperlink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C9092FB2470C2143A326D5DAD9CC57BB" ma:contentTypeVersion="4" ma:contentTypeDescription="צור מסמך חדש." ma:contentTypeScope="" ma:versionID="1c2fbf0e737401c320e2fc56bc4a19c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e7ce2650c9b04c0a135ac8c9f9107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7B9155-154A-4FF7-AA1F-20BF3E6BECE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340BF4E-0492-433F-9BCD-1404E5BA6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646BB4-BCC7-4352-9135-44AA200D777C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sharepoint/v3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FD9F2FBE-2A18-4641-844F-904C4EAAF1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שער</vt:lpstr>
      <vt:lpstr>5.1.1</vt:lpstr>
      <vt:lpstr>5.1.2</vt:lpstr>
      <vt:lpstr>5.1.3</vt:lpstr>
      <vt:lpstr>5.1.4</vt:lpstr>
      <vt:lpstr>5.1.5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נספח 5.2 - גיליון עלות</dc:title>
  <dc:creator>Adi Levy</dc:creator>
  <cp:lastModifiedBy>Avi Solomon</cp:lastModifiedBy>
  <cp:lastPrinted>2008-04-03T19:06:08Z</cp:lastPrinted>
  <dcterms:created xsi:type="dcterms:W3CDTF">2008-04-02T11:32:41Z</dcterms:created>
  <dcterms:modified xsi:type="dcterms:W3CDTF">2017-03-26T13:19:08Z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תאריך">
    <vt:lpwstr>2014-03-10T00:00:00Z</vt:lpwstr>
  </property>
  <property fmtid="{D5CDD505-2E9C-101B-9397-08002B2CF9AE}" pid="3" name="GovXEventDate">
    <vt:lpwstr>2014-07-15T00:00:00Z</vt:lpwstr>
  </property>
</Properties>
</file>